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nash\Desktop\cleanup\"/>
    </mc:Choice>
  </mc:AlternateContent>
  <xr:revisionPtr revIDLastSave="0" documentId="13_ncr:1_{BE8EEB76-7DC6-475A-BB79-EB582D33068A}" xr6:coauthVersionLast="45" xr6:coauthVersionMax="45" xr10:uidLastSave="{00000000-0000-0000-0000-000000000000}"/>
  <bookViews>
    <workbookView xWindow="28680" yWindow="-120" windowWidth="29040" windowHeight="15840" activeTab="1" xr2:uid="{1FE869D1-C696-4F9A-B9E8-A7F57BFEF1CD}"/>
  </bookViews>
  <sheets>
    <sheet name="calculator" sheetId="1" r:id="rId1"/>
    <sheet name="table" sheetId="2" r:id="rId2"/>
    <sheet name="resource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2" l="1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3" i="2"/>
  <c r="H11" i="1"/>
  <c r="H10" i="1"/>
  <c r="H9" i="1"/>
  <c r="H5" i="1"/>
  <c r="H6" i="1"/>
  <c r="H4" i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3" i="2"/>
  <c r="C6" i="1"/>
  <c r="L8" i="1" l="1"/>
  <c r="L10" i="1" s="1"/>
  <c r="L3" i="1"/>
  <c r="L4" i="1" l="1"/>
  <c r="L5" i="1"/>
  <c r="L9" i="1"/>
  <c r="I6" i="1" l="1"/>
  <c r="I5" i="1"/>
  <c r="I10" i="1"/>
  <c r="I11" i="1"/>
  <c r="C9" i="1" l="1"/>
  <c r="D9" i="1" s="1"/>
  <c r="I9" i="1"/>
  <c r="I4" i="1" l="1"/>
  <c r="C11" i="1"/>
  <c r="D11" i="1" s="1"/>
  <c r="C10" i="1"/>
  <c r="D10" i="1" s="1"/>
  <c r="D6" i="1"/>
  <c r="C5" i="1"/>
  <c r="D5" i="1" s="1"/>
  <c r="C4" i="1"/>
  <c r="D4" i="1" s="1"/>
</calcChain>
</file>

<file path=xl/sharedStrings.xml><?xml version="1.0" encoding="utf-8"?>
<sst xmlns="http://schemas.openxmlformats.org/spreadsheetml/2006/main" count="42" uniqueCount="22">
  <si>
    <t xml:space="preserve">ideal </t>
  </si>
  <si>
    <t>low limit</t>
  </si>
  <si>
    <t xml:space="preserve">high limit </t>
  </si>
  <si>
    <t>amount of resin</t>
  </si>
  <si>
    <t>amount of hardner</t>
  </si>
  <si>
    <t>105/206 5:1 resin to hardner by volume</t>
  </si>
  <si>
    <t>105/207 3:1 resin to hardner by volume</t>
  </si>
  <si>
    <t xml:space="preserve">amount of hardner </t>
  </si>
  <si>
    <t xml:space="preserve">low limit </t>
  </si>
  <si>
    <t>high limit</t>
  </si>
  <si>
    <t>Total</t>
  </si>
  <si>
    <t>stack weight</t>
  </si>
  <si>
    <t>mixed weight</t>
  </si>
  <si>
    <t xml:space="preserve">resin weight </t>
  </si>
  <si>
    <t>hardner weight</t>
  </si>
  <si>
    <t>Factor</t>
  </si>
  <si>
    <t>105/206</t>
  </si>
  <si>
    <t>105/207</t>
  </si>
  <si>
    <t xml:space="preserve">resin </t>
  </si>
  <si>
    <t>hardener</t>
  </si>
  <si>
    <t>https://www.westsystem.com/wp-content/uploads/105-206-Epoxy-Resin-1.pdf</t>
  </si>
  <si>
    <t>https://www.westsystem.com/wp-content/uploads/105-207-Epoxy-Resin.pdf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</si>
</sst>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20"/>
      <color rgb="FFFA7D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CC99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0" fontId="7" fillId="4" borderId="1" applyNumberFormat="0" applyAlignment="0" applyProtection="0"/>
    <xf numFmtId="0" fontId="8" fillId="3" borderId="3" applyNumberFormat="0" applyAlignment="0" applyProtection="0"/>
    <xf numFmtId="0" fontId="10" fillId="0" borderId="0" applyNumberForma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8" fillId="3" borderId="3" xfId="4"/>
    <xf numFmtId="2" fontId="4" fillId="2" borderId="0" xfId="1" applyNumberFormat="1" applyFont="1" applyAlignment="1">
      <alignment horizontal="center" vertical="center"/>
    </xf>
    <xf numFmtId="2" fontId="9" fillId="0" borderId="0" xfId="1" applyNumberFormat="1" applyFont="1" applyFill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3" fillId="0" borderId="0" xfId="0" applyNumberFormat="1" applyFont="1"/>
    <xf numFmtId="0" fontId="0" fillId="0" borderId="0" xfId="0"/>
    <xf numFmtId="0" fontId="7" fillId="4" borderId="1" xfId="3" applyProtection="1">
      <protection locked="0"/>
    </xf>
    <xf numFmtId="0" fontId="3" fillId="0" borderId="0" xfId="0" applyFont="1" applyAlignment="1">
      <alignment horizontal="center" vertical="center"/>
    </xf>
    <xf numFmtId="2" fontId="7" fillId="4" borderId="4" xfId="3" applyNumberFormat="1" applyBorder="1" applyAlignment="1" applyProtection="1">
      <alignment horizontal="center" vertical="center"/>
      <protection locked="0"/>
    </xf>
    <xf numFmtId="2" fontId="7" fillId="4" borderId="5" xfId="3" applyNumberForma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/>
    <xf numFmtId="0" fontId="5" fillId="3" borderId="2" xfId="2" applyFont="1" applyBorder="1" applyAlignment="1">
      <alignment horizontal="center"/>
    </xf>
    <xf numFmtId="0" fontId="5" fillId="3" borderId="0" xfId="2" applyFont="1" applyBorder="1" applyAlignment="1">
      <alignment horizontal="center"/>
    </xf>
    <xf numFmtId="0" fontId="5" fillId="3" borderId="2" xfId="2" applyFont="1" applyBorder="1" applyAlignment="1">
      <alignment horizontal="center" vertical="center"/>
    </xf>
    <xf numFmtId="0" fontId="5" fillId="3" borderId="0" xfId="2" applyFont="1" applyBorder="1" applyAlignment="1">
      <alignment horizontal="center" vertical="center"/>
    </xf>
    <xf numFmtId="0" fontId="10" fillId="0" borderId="0" xfId="5"/>
    <xf numFmtId="0" fontId="3" fillId="0" borderId="6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</cellXfs>
  <cellStyles count="6">
    <cellStyle name="Calculation" xfId="2" builtinId="22"/>
    <cellStyle name="Good" xfId="1" builtinId="26"/>
    <cellStyle name="Hyperlink" xfId="5" builtinId="8"/>
    <cellStyle name="Input" xfId="3" builtinId="20"/>
    <cellStyle name="Normal" xfId="0" builtinId="0"/>
    <cellStyle name="Output" xfId="4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westsystem.com/wp-content/uploads/105-207-Epoxy-Resin.pdf" TargetMode="External"/><Relationship Id="rId1" Type="http://schemas.openxmlformats.org/officeDocument/2006/relationships/hyperlink" Target="https://www.westsystem.com/wp-content/uploads/105-206-Epoxy-Resin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E3F73D-FCA0-4301-8015-AFD7AE3590BD}">
  <dimension ref="A1:L11"/>
  <sheetViews>
    <sheetView workbookViewId="0">
      <selection activeCell="C22" sqref="C22"/>
    </sheetView>
  </sheetViews>
  <sheetFormatPr defaultRowHeight="15" x14ac:dyDescent="0.25"/>
  <cols>
    <col min="1" max="1" width="17.85546875" style="1" bestFit="1" customWidth="1"/>
    <col min="2" max="2" width="9.85546875" style="1" bestFit="1" customWidth="1"/>
    <col min="3" max="4" width="9.140625" style="1" customWidth="1"/>
    <col min="5" max="5" width="9.140625" style="1"/>
    <col min="6" max="6" width="18.28515625" style="1" bestFit="1" customWidth="1"/>
    <col min="7" max="10" width="9.140625" style="1"/>
    <col min="11" max="11" width="14.7109375" style="1" bestFit="1" customWidth="1"/>
    <col min="12" max="16384" width="9.140625" style="1"/>
  </cols>
  <sheetData>
    <row r="1" spans="1:12" x14ac:dyDescent="0.25">
      <c r="A1" s="1" t="s">
        <v>11</v>
      </c>
      <c r="B1" s="9">
        <v>23.73</v>
      </c>
      <c r="K1" s="1" t="s">
        <v>15</v>
      </c>
      <c r="L1" s="9">
        <v>1</v>
      </c>
    </row>
    <row r="2" spans="1:12" ht="26.25" x14ac:dyDescent="0.4">
      <c r="A2" s="15" t="s">
        <v>5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x14ac:dyDescent="0.25">
      <c r="A3" s="2" t="s">
        <v>4</v>
      </c>
      <c r="B3" s="11">
        <v>3.73</v>
      </c>
      <c r="C3" s="12"/>
      <c r="D3" s="3" t="s">
        <v>10</v>
      </c>
      <c r="E3" s="14"/>
      <c r="F3" s="2" t="s">
        <v>3</v>
      </c>
      <c r="G3" s="11">
        <v>20</v>
      </c>
      <c r="H3" s="12"/>
      <c r="I3" s="3" t="s">
        <v>10</v>
      </c>
      <c r="K3" s="1" t="s">
        <v>12</v>
      </c>
      <c r="L3" s="7">
        <f>B1*L1</f>
        <v>23.73</v>
      </c>
    </row>
    <row r="4" spans="1:12" x14ac:dyDescent="0.25">
      <c r="A4" s="10" t="s">
        <v>3</v>
      </c>
      <c r="B4" s="2" t="s">
        <v>0</v>
      </c>
      <c r="C4" s="4">
        <f>B3*5.36</f>
        <v>19.992800000000003</v>
      </c>
      <c r="D4" s="5">
        <f>$B$3+C4</f>
        <v>23.722800000000003</v>
      </c>
      <c r="E4" s="14"/>
      <c r="F4" s="10" t="s">
        <v>7</v>
      </c>
      <c r="G4" s="2" t="s">
        <v>0</v>
      </c>
      <c r="H4" s="4">
        <f>G3/5.36</f>
        <v>3.7313432835820892</v>
      </c>
      <c r="I4" s="5">
        <f>$G$3+H4</f>
        <v>23.731343283582088</v>
      </c>
      <c r="K4" s="1" t="s">
        <v>13</v>
      </c>
      <c r="L4" s="7">
        <f>L3*(5.36/6.36)</f>
        <v>19.998867924528302</v>
      </c>
    </row>
    <row r="5" spans="1:12" x14ac:dyDescent="0.25">
      <c r="A5" s="10"/>
      <c r="B5" s="2" t="s">
        <v>1</v>
      </c>
      <c r="C5" s="6">
        <f>B3*4.84</f>
        <v>18.0532</v>
      </c>
      <c r="D5" s="5">
        <f t="shared" ref="D5:D6" si="0">$B$3+C5</f>
        <v>21.783200000000001</v>
      </c>
      <c r="E5" s="14"/>
      <c r="F5" s="10"/>
      <c r="G5" s="2" t="s">
        <v>8</v>
      </c>
      <c r="H5" s="7">
        <f>G3/6.19</f>
        <v>3.2310177705977381</v>
      </c>
      <c r="I5" s="5">
        <f t="shared" ref="I5:I6" si="1">$G$3+H5</f>
        <v>23.231017770597738</v>
      </c>
      <c r="K5" s="1" t="s">
        <v>14</v>
      </c>
      <c r="L5" s="7">
        <f>L3*(1/6.36)</f>
        <v>3.7311320754716979</v>
      </c>
    </row>
    <row r="6" spans="1:12" x14ac:dyDescent="0.25">
      <c r="A6" s="10"/>
      <c r="B6" s="2" t="s">
        <v>2</v>
      </c>
      <c r="C6" s="6">
        <f>B3*6.19</f>
        <v>23.088700000000003</v>
      </c>
      <c r="D6" s="5">
        <f t="shared" si="0"/>
        <v>26.818700000000003</v>
      </c>
      <c r="E6" s="14"/>
      <c r="F6" s="10"/>
      <c r="G6" s="2" t="s">
        <v>9</v>
      </c>
      <c r="H6" s="7">
        <f>G3/4.84</f>
        <v>4.1322314049586781</v>
      </c>
      <c r="I6" s="5">
        <f t="shared" si="1"/>
        <v>24.132231404958677</v>
      </c>
    </row>
    <row r="7" spans="1:12" ht="26.25" x14ac:dyDescent="0.25">
      <c r="A7" s="17" t="s">
        <v>6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2" x14ac:dyDescent="0.25">
      <c r="A8" s="2" t="s">
        <v>4</v>
      </c>
      <c r="B8" s="11">
        <v>5.1100000000000003</v>
      </c>
      <c r="C8" s="12"/>
      <c r="D8" s="3" t="s">
        <v>10</v>
      </c>
      <c r="E8" s="14"/>
      <c r="F8" s="2" t="s">
        <v>3</v>
      </c>
      <c r="G8" s="11">
        <v>18.62</v>
      </c>
      <c r="H8" s="12"/>
      <c r="I8" s="3" t="s">
        <v>10</v>
      </c>
      <c r="K8" s="1" t="s">
        <v>12</v>
      </c>
      <c r="L8" s="7">
        <f>B1*L1</f>
        <v>23.73</v>
      </c>
    </row>
    <row r="9" spans="1:12" x14ac:dyDescent="0.25">
      <c r="A9" s="13" t="s">
        <v>3</v>
      </c>
      <c r="B9" s="2" t="s">
        <v>0</v>
      </c>
      <c r="C9" s="4">
        <f>B8*3.64</f>
        <v>18.6004</v>
      </c>
      <c r="D9" s="5">
        <f>$B$8+C9</f>
        <v>23.7104</v>
      </c>
      <c r="E9" s="14"/>
      <c r="F9" s="13" t="s">
        <v>7</v>
      </c>
      <c r="G9" s="2" t="s">
        <v>0</v>
      </c>
      <c r="H9" s="4">
        <f>G8/3.64</f>
        <v>5.1153846153846159</v>
      </c>
      <c r="I9" s="5">
        <f>$G$8+H9</f>
        <v>23.735384615384618</v>
      </c>
      <c r="K9" s="1" t="s">
        <v>13</v>
      </c>
      <c r="L9" s="7">
        <f>L8*(3.64/4.64)</f>
        <v>18.615775862068968</v>
      </c>
    </row>
    <row r="10" spans="1:12" x14ac:dyDescent="0.25">
      <c r="A10" s="13"/>
      <c r="B10" s="2" t="s">
        <v>1</v>
      </c>
      <c r="C10" s="6">
        <f>B8*3.41</f>
        <v>17.4251</v>
      </c>
      <c r="D10" s="5">
        <f t="shared" ref="D10:D11" si="2">$B$8+C10</f>
        <v>22.5351</v>
      </c>
      <c r="E10" s="14"/>
      <c r="F10" s="13"/>
      <c r="G10" s="2" t="s">
        <v>8</v>
      </c>
      <c r="H10" s="7">
        <f>G8/4.16</f>
        <v>4.4759615384615383</v>
      </c>
      <c r="I10" s="5">
        <f t="shared" ref="I10:I11" si="3">$G$8+H10</f>
        <v>23.095961538461538</v>
      </c>
      <c r="K10" s="1" t="s">
        <v>14</v>
      </c>
      <c r="L10" s="7">
        <f>L8*(1/4.64)</f>
        <v>5.1142241379310347</v>
      </c>
    </row>
    <row r="11" spans="1:12" x14ac:dyDescent="0.25">
      <c r="A11" s="13"/>
      <c r="B11" s="2" t="s">
        <v>2</v>
      </c>
      <c r="C11" s="6">
        <f>B8*4.16</f>
        <v>21.257600000000004</v>
      </c>
      <c r="D11" s="5">
        <f t="shared" si="2"/>
        <v>26.367600000000003</v>
      </c>
      <c r="E11" s="14"/>
      <c r="F11" s="13"/>
      <c r="G11" s="2" t="s">
        <v>9</v>
      </c>
      <c r="H11" s="7">
        <f>G8/3.41</f>
        <v>5.4604105571847512</v>
      </c>
      <c r="I11" s="5">
        <f t="shared" si="3"/>
        <v>24.080410557184752</v>
      </c>
    </row>
  </sheetData>
  <sheetProtection selectLockedCells="1"/>
  <mergeCells count="12">
    <mergeCell ref="A4:A6"/>
    <mergeCell ref="B3:C3"/>
    <mergeCell ref="B8:C8"/>
    <mergeCell ref="A9:A11"/>
    <mergeCell ref="A2:L2"/>
    <mergeCell ref="A7:L7"/>
    <mergeCell ref="F4:F6"/>
    <mergeCell ref="G3:H3"/>
    <mergeCell ref="G8:H8"/>
    <mergeCell ref="F9:F11"/>
    <mergeCell ref="E3:E6"/>
    <mergeCell ref="E8:E1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54B07-3AF0-4780-8F23-DF36AF724D68}">
  <dimension ref="A1:J47"/>
  <sheetViews>
    <sheetView tabSelected="1" view="pageLayout" zoomScaleNormal="100" workbookViewId="0">
      <selection activeCell="B1" sqref="B1:E1"/>
    </sheetView>
  </sheetViews>
  <sheetFormatPr defaultColWidth="9.140625" defaultRowHeight="15" x14ac:dyDescent="0.25"/>
  <cols>
    <col min="1" max="1" width="3.140625" style="8" customWidth="1"/>
    <col min="2" max="3" width="9.140625" customWidth="1"/>
    <col min="6" max="6" width="3.140625" customWidth="1"/>
    <col min="11" max="11" width="3.140625" customWidth="1"/>
  </cols>
  <sheetData>
    <row r="1" spans="2:10" x14ac:dyDescent="0.25">
      <c r="B1" s="20" t="s">
        <v>16</v>
      </c>
      <c r="C1" s="20"/>
      <c r="D1" s="20"/>
      <c r="E1" s="20"/>
      <c r="G1" s="20" t="s">
        <v>17</v>
      </c>
      <c r="H1" s="20"/>
      <c r="I1" s="20"/>
      <c r="J1" s="20"/>
    </row>
    <row r="2" spans="2:10" x14ac:dyDescent="0.25">
      <c r="B2" s="20" t="s">
        <v>18</v>
      </c>
      <c r="C2" s="20"/>
      <c r="D2" s="20" t="s">
        <v>19</v>
      </c>
      <c r="E2" s="20"/>
      <c r="G2" s="20" t="s">
        <v>18</v>
      </c>
      <c r="H2" s="20"/>
      <c r="I2" s="20" t="s">
        <v>19</v>
      </c>
      <c r="J2" s="20"/>
    </row>
    <row r="3" spans="2:10" x14ac:dyDescent="0.25">
      <c r="B3" s="20">
        <v>1</v>
      </c>
      <c r="C3" s="20"/>
      <c r="D3" s="21">
        <f>B3/5.36</f>
        <v>0.18656716417910446</v>
      </c>
      <c r="E3" s="21"/>
      <c r="G3" s="20">
        <v>1</v>
      </c>
      <c r="H3" s="20"/>
      <c r="I3" s="21">
        <f>G3*(1/4.64)</f>
        <v>0.21551724137931036</v>
      </c>
      <c r="J3" s="21"/>
    </row>
    <row r="4" spans="2:10" x14ac:dyDescent="0.25">
      <c r="B4" s="20">
        <v>2</v>
      </c>
      <c r="C4" s="20"/>
      <c r="D4" s="21">
        <f t="shared" ref="D4:D47" si="0">B4/5.36</f>
        <v>0.37313432835820892</v>
      </c>
      <c r="E4" s="21"/>
      <c r="G4" s="20">
        <v>2</v>
      </c>
      <c r="H4" s="20"/>
      <c r="I4" s="21">
        <f t="shared" ref="I4:I47" si="1">G4*(1/4.64)</f>
        <v>0.43103448275862072</v>
      </c>
      <c r="J4" s="21"/>
    </row>
    <row r="5" spans="2:10" x14ac:dyDescent="0.25">
      <c r="B5" s="20">
        <v>3</v>
      </c>
      <c r="C5" s="20"/>
      <c r="D5" s="21">
        <f t="shared" si="0"/>
        <v>0.55970149253731338</v>
      </c>
      <c r="E5" s="21"/>
      <c r="G5" s="20">
        <v>3</v>
      </c>
      <c r="H5" s="20"/>
      <c r="I5" s="21">
        <f t="shared" si="1"/>
        <v>0.64655172413793105</v>
      </c>
      <c r="J5" s="21"/>
    </row>
    <row r="6" spans="2:10" x14ac:dyDescent="0.25">
      <c r="B6" s="20">
        <v>4</v>
      </c>
      <c r="C6" s="20"/>
      <c r="D6" s="21">
        <f t="shared" si="0"/>
        <v>0.74626865671641784</v>
      </c>
      <c r="E6" s="21"/>
      <c r="G6" s="20">
        <v>4</v>
      </c>
      <c r="H6" s="20"/>
      <c r="I6" s="21">
        <f t="shared" si="1"/>
        <v>0.86206896551724144</v>
      </c>
      <c r="J6" s="21"/>
    </row>
    <row r="7" spans="2:10" x14ac:dyDescent="0.25">
      <c r="B7" s="20">
        <v>5</v>
      </c>
      <c r="C7" s="20"/>
      <c r="D7" s="21">
        <f t="shared" si="0"/>
        <v>0.93283582089552231</v>
      </c>
      <c r="E7" s="21"/>
      <c r="G7" s="20">
        <v>5</v>
      </c>
      <c r="H7" s="20"/>
      <c r="I7" s="21">
        <f t="shared" si="1"/>
        <v>1.0775862068965518</v>
      </c>
      <c r="J7" s="21"/>
    </row>
    <row r="8" spans="2:10" x14ac:dyDescent="0.25">
      <c r="B8" s="20">
        <v>6</v>
      </c>
      <c r="C8" s="20"/>
      <c r="D8" s="21">
        <f t="shared" si="0"/>
        <v>1.1194029850746268</v>
      </c>
      <c r="E8" s="21"/>
      <c r="G8" s="20">
        <v>6</v>
      </c>
      <c r="H8" s="20"/>
      <c r="I8" s="21">
        <f t="shared" si="1"/>
        <v>1.2931034482758621</v>
      </c>
      <c r="J8" s="21"/>
    </row>
    <row r="9" spans="2:10" x14ac:dyDescent="0.25">
      <c r="B9" s="20">
        <v>7</v>
      </c>
      <c r="C9" s="20"/>
      <c r="D9" s="21">
        <f t="shared" si="0"/>
        <v>1.3059701492537312</v>
      </c>
      <c r="E9" s="21"/>
      <c r="G9" s="20">
        <v>7</v>
      </c>
      <c r="H9" s="20"/>
      <c r="I9" s="21">
        <f t="shared" si="1"/>
        <v>1.5086206896551726</v>
      </c>
      <c r="J9" s="21"/>
    </row>
    <row r="10" spans="2:10" x14ac:dyDescent="0.25">
      <c r="B10" s="20">
        <v>8</v>
      </c>
      <c r="C10" s="20"/>
      <c r="D10" s="21">
        <f t="shared" si="0"/>
        <v>1.4925373134328357</v>
      </c>
      <c r="E10" s="21"/>
      <c r="G10" s="20">
        <v>8</v>
      </c>
      <c r="H10" s="20"/>
      <c r="I10" s="21">
        <f t="shared" si="1"/>
        <v>1.7241379310344829</v>
      </c>
      <c r="J10" s="21"/>
    </row>
    <row r="11" spans="2:10" x14ac:dyDescent="0.25">
      <c r="B11" s="20">
        <v>9</v>
      </c>
      <c r="C11" s="20"/>
      <c r="D11" s="21">
        <f t="shared" si="0"/>
        <v>1.6791044776119401</v>
      </c>
      <c r="E11" s="21"/>
      <c r="G11" s="20">
        <v>9</v>
      </c>
      <c r="H11" s="20"/>
      <c r="I11" s="21">
        <f t="shared" si="1"/>
        <v>1.9396551724137931</v>
      </c>
      <c r="J11" s="21"/>
    </row>
    <row r="12" spans="2:10" x14ac:dyDescent="0.25">
      <c r="B12" s="20">
        <v>10</v>
      </c>
      <c r="C12" s="20"/>
      <c r="D12" s="21">
        <f t="shared" si="0"/>
        <v>1.8656716417910446</v>
      </c>
      <c r="E12" s="21"/>
      <c r="G12" s="20">
        <v>10</v>
      </c>
      <c r="H12" s="20"/>
      <c r="I12" s="21">
        <f t="shared" si="1"/>
        <v>2.1551724137931036</v>
      </c>
      <c r="J12" s="21"/>
    </row>
    <row r="13" spans="2:10" x14ac:dyDescent="0.25">
      <c r="B13" s="20">
        <v>11</v>
      </c>
      <c r="C13" s="20"/>
      <c r="D13" s="21">
        <f t="shared" si="0"/>
        <v>2.0522388059701493</v>
      </c>
      <c r="E13" s="21"/>
      <c r="G13" s="20">
        <v>11</v>
      </c>
      <c r="H13" s="20"/>
      <c r="I13" s="21">
        <f t="shared" si="1"/>
        <v>2.3706896551724141</v>
      </c>
      <c r="J13" s="21"/>
    </row>
    <row r="14" spans="2:10" x14ac:dyDescent="0.25">
      <c r="B14" s="20">
        <v>12</v>
      </c>
      <c r="C14" s="20"/>
      <c r="D14" s="21">
        <f t="shared" si="0"/>
        <v>2.2388059701492535</v>
      </c>
      <c r="E14" s="21"/>
      <c r="G14" s="20">
        <v>12</v>
      </c>
      <c r="H14" s="20"/>
      <c r="I14" s="21">
        <f t="shared" si="1"/>
        <v>2.5862068965517242</v>
      </c>
      <c r="J14" s="21"/>
    </row>
    <row r="15" spans="2:10" x14ac:dyDescent="0.25">
      <c r="B15" s="20">
        <v>13</v>
      </c>
      <c r="C15" s="20"/>
      <c r="D15" s="21">
        <f t="shared" si="0"/>
        <v>2.4253731343283582</v>
      </c>
      <c r="E15" s="21"/>
      <c r="G15" s="20">
        <v>13</v>
      </c>
      <c r="H15" s="20"/>
      <c r="I15" s="21">
        <f t="shared" si="1"/>
        <v>2.8017241379310347</v>
      </c>
      <c r="J15" s="21"/>
    </row>
    <row r="16" spans="2:10" x14ac:dyDescent="0.25">
      <c r="B16" s="20">
        <v>14</v>
      </c>
      <c r="C16" s="20"/>
      <c r="D16" s="21">
        <f t="shared" si="0"/>
        <v>2.6119402985074625</v>
      </c>
      <c r="E16" s="21"/>
      <c r="G16" s="20">
        <v>14</v>
      </c>
      <c r="H16" s="20"/>
      <c r="I16" s="21">
        <f t="shared" si="1"/>
        <v>3.0172413793103452</v>
      </c>
      <c r="J16" s="21"/>
    </row>
    <row r="17" spans="2:10" x14ac:dyDescent="0.25">
      <c r="B17" s="20">
        <v>15</v>
      </c>
      <c r="C17" s="20"/>
      <c r="D17" s="21">
        <f t="shared" si="0"/>
        <v>2.7985074626865671</v>
      </c>
      <c r="E17" s="21"/>
      <c r="G17" s="20">
        <v>15</v>
      </c>
      <c r="H17" s="20"/>
      <c r="I17" s="21">
        <f t="shared" si="1"/>
        <v>3.2327586206896552</v>
      </c>
      <c r="J17" s="21"/>
    </row>
    <row r="18" spans="2:10" x14ac:dyDescent="0.25">
      <c r="B18" s="20">
        <v>16</v>
      </c>
      <c r="C18" s="20"/>
      <c r="D18" s="21">
        <f t="shared" si="0"/>
        <v>2.9850746268656714</v>
      </c>
      <c r="E18" s="21"/>
      <c r="G18" s="20">
        <v>16</v>
      </c>
      <c r="H18" s="20"/>
      <c r="I18" s="21">
        <f t="shared" si="1"/>
        <v>3.4482758620689657</v>
      </c>
      <c r="J18" s="21"/>
    </row>
    <row r="19" spans="2:10" x14ac:dyDescent="0.25">
      <c r="B19" s="20">
        <v>17</v>
      </c>
      <c r="C19" s="20"/>
      <c r="D19" s="21">
        <f t="shared" si="0"/>
        <v>3.1716417910447761</v>
      </c>
      <c r="E19" s="21"/>
      <c r="G19" s="20">
        <v>17</v>
      </c>
      <c r="H19" s="20"/>
      <c r="I19" s="21">
        <f t="shared" si="1"/>
        <v>3.6637931034482762</v>
      </c>
      <c r="J19" s="21"/>
    </row>
    <row r="20" spans="2:10" x14ac:dyDescent="0.25">
      <c r="B20" s="20">
        <v>18</v>
      </c>
      <c r="C20" s="20"/>
      <c r="D20" s="21">
        <f t="shared" si="0"/>
        <v>3.3582089552238803</v>
      </c>
      <c r="E20" s="21"/>
      <c r="G20" s="20">
        <v>18</v>
      </c>
      <c r="H20" s="20"/>
      <c r="I20" s="21">
        <f t="shared" si="1"/>
        <v>3.8793103448275863</v>
      </c>
      <c r="J20" s="21"/>
    </row>
    <row r="21" spans="2:10" x14ac:dyDescent="0.25">
      <c r="B21" s="20">
        <v>19</v>
      </c>
      <c r="C21" s="20"/>
      <c r="D21" s="21">
        <f t="shared" si="0"/>
        <v>3.544776119402985</v>
      </c>
      <c r="E21" s="21"/>
      <c r="G21" s="20">
        <v>19</v>
      </c>
      <c r="H21" s="20"/>
      <c r="I21" s="21">
        <f t="shared" si="1"/>
        <v>4.0948275862068968</v>
      </c>
      <c r="J21" s="21"/>
    </row>
    <row r="22" spans="2:10" x14ac:dyDescent="0.25">
      <c r="B22" s="20">
        <v>20</v>
      </c>
      <c r="C22" s="20"/>
      <c r="D22" s="21">
        <f t="shared" si="0"/>
        <v>3.7313432835820892</v>
      </c>
      <c r="E22" s="21"/>
      <c r="G22" s="20">
        <v>20</v>
      </c>
      <c r="H22" s="20"/>
      <c r="I22" s="21">
        <f t="shared" si="1"/>
        <v>4.3103448275862073</v>
      </c>
      <c r="J22" s="21"/>
    </row>
    <row r="23" spans="2:10" x14ac:dyDescent="0.25">
      <c r="B23" s="20">
        <v>21</v>
      </c>
      <c r="C23" s="20"/>
      <c r="D23" s="21">
        <f t="shared" si="0"/>
        <v>3.9179104477611939</v>
      </c>
      <c r="E23" s="21"/>
      <c r="G23" s="20">
        <v>21</v>
      </c>
      <c r="H23" s="20"/>
      <c r="I23" s="21">
        <f t="shared" si="1"/>
        <v>4.5258620689655178</v>
      </c>
      <c r="J23" s="21"/>
    </row>
    <row r="24" spans="2:10" x14ac:dyDescent="0.25">
      <c r="B24" s="20">
        <v>22</v>
      </c>
      <c r="C24" s="20"/>
      <c r="D24" s="21">
        <f t="shared" si="0"/>
        <v>4.1044776119402986</v>
      </c>
      <c r="E24" s="21"/>
      <c r="G24" s="20">
        <v>22</v>
      </c>
      <c r="H24" s="20"/>
      <c r="I24" s="21">
        <f t="shared" si="1"/>
        <v>4.7413793103448283</v>
      </c>
      <c r="J24" s="21"/>
    </row>
    <row r="25" spans="2:10" x14ac:dyDescent="0.25">
      <c r="B25" s="20">
        <v>23</v>
      </c>
      <c r="C25" s="20"/>
      <c r="D25" s="21">
        <f t="shared" si="0"/>
        <v>4.2910447761194028</v>
      </c>
      <c r="E25" s="21"/>
      <c r="G25" s="20">
        <v>23</v>
      </c>
      <c r="H25" s="20"/>
      <c r="I25" s="21">
        <f t="shared" si="1"/>
        <v>4.9568965517241379</v>
      </c>
      <c r="J25" s="21"/>
    </row>
    <row r="26" spans="2:10" x14ac:dyDescent="0.25">
      <c r="B26" s="20">
        <v>24</v>
      </c>
      <c r="C26" s="20"/>
      <c r="D26" s="21">
        <f t="shared" si="0"/>
        <v>4.4776119402985071</v>
      </c>
      <c r="E26" s="21"/>
      <c r="G26" s="20">
        <v>24</v>
      </c>
      <c r="H26" s="20"/>
      <c r="I26" s="21">
        <f t="shared" si="1"/>
        <v>5.1724137931034484</v>
      </c>
      <c r="J26" s="21"/>
    </row>
    <row r="27" spans="2:10" x14ac:dyDescent="0.25">
      <c r="B27" s="20">
        <v>25</v>
      </c>
      <c r="C27" s="20"/>
      <c r="D27" s="21">
        <f t="shared" si="0"/>
        <v>4.6641791044776113</v>
      </c>
      <c r="E27" s="21"/>
      <c r="G27" s="20">
        <v>25</v>
      </c>
      <c r="H27" s="20"/>
      <c r="I27" s="21">
        <f t="shared" si="1"/>
        <v>5.3879310344827589</v>
      </c>
      <c r="J27" s="21"/>
    </row>
    <row r="28" spans="2:10" x14ac:dyDescent="0.25">
      <c r="B28" s="20">
        <v>26</v>
      </c>
      <c r="C28" s="20"/>
      <c r="D28" s="21">
        <f t="shared" si="0"/>
        <v>4.8507462686567164</v>
      </c>
      <c r="E28" s="21"/>
      <c r="G28" s="20">
        <v>26</v>
      </c>
      <c r="H28" s="20"/>
      <c r="I28" s="21">
        <f t="shared" si="1"/>
        <v>5.6034482758620694</v>
      </c>
      <c r="J28" s="21"/>
    </row>
    <row r="29" spans="2:10" x14ac:dyDescent="0.25">
      <c r="B29" s="20">
        <v>27</v>
      </c>
      <c r="C29" s="20"/>
      <c r="D29" s="21">
        <f t="shared" si="0"/>
        <v>5.0373134328358207</v>
      </c>
      <c r="E29" s="21"/>
      <c r="G29" s="20">
        <v>27</v>
      </c>
      <c r="H29" s="20"/>
      <c r="I29" s="21">
        <f t="shared" si="1"/>
        <v>5.8189655172413799</v>
      </c>
      <c r="J29" s="21"/>
    </row>
    <row r="30" spans="2:10" x14ac:dyDescent="0.25">
      <c r="B30" s="20">
        <v>28</v>
      </c>
      <c r="C30" s="20"/>
      <c r="D30" s="21">
        <f t="shared" si="0"/>
        <v>5.2238805970149249</v>
      </c>
      <c r="E30" s="21"/>
      <c r="G30" s="20">
        <v>28</v>
      </c>
      <c r="H30" s="20"/>
      <c r="I30" s="21">
        <f t="shared" si="1"/>
        <v>6.0344827586206904</v>
      </c>
      <c r="J30" s="21"/>
    </row>
    <row r="31" spans="2:10" x14ac:dyDescent="0.25">
      <c r="B31" s="20">
        <v>29</v>
      </c>
      <c r="C31" s="20"/>
      <c r="D31" s="21">
        <f t="shared" si="0"/>
        <v>5.4104477611940291</v>
      </c>
      <c r="E31" s="21"/>
      <c r="G31" s="20">
        <v>29</v>
      </c>
      <c r="H31" s="20"/>
      <c r="I31" s="21">
        <f t="shared" si="1"/>
        <v>6.25</v>
      </c>
      <c r="J31" s="21"/>
    </row>
    <row r="32" spans="2:10" x14ac:dyDescent="0.25">
      <c r="B32" s="20">
        <v>30</v>
      </c>
      <c r="C32" s="20"/>
      <c r="D32" s="21">
        <f t="shared" si="0"/>
        <v>5.5970149253731343</v>
      </c>
      <c r="E32" s="21"/>
      <c r="G32" s="20">
        <v>30</v>
      </c>
      <c r="H32" s="20"/>
      <c r="I32" s="21">
        <f t="shared" si="1"/>
        <v>6.4655172413793105</v>
      </c>
      <c r="J32" s="21"/>
    </row>
    <row r="33" spans="2:10" x14ac:dyDescent="0.25">
      <c r="B33" s="20">
        <v>31</v>
      </c>
      <c r="C33" s="20"/>
      <c r="D33" s="21">
        <f t="shared" si="0"/>
        <v>5.7835820895522385</v>
      </c>
      <c r="E33" s="21"/>
      <c r="G33" s="20">
        <v>31</v>
      </c>
      <c r="H33" s="20"/>
      <c r="I33" s="21">
        <f t="shared" si="1"/>
        <v>6.681034482758621</v>
      </c>
      <c r="J33" s="21"/>
    </row>
    <row r="34" spans="2:10" x14ac:dyDescent="0.25">
      <c r="B34" s="20">
        <v>32</v>
      </c>
      <c r="C34" s="20"/>
      <c r="D34" s="21">
        <f t="shared" si="0"/>
        <v>5.9701492537313428</v>
      </c>
      <c r="E34" s="21"/>
      <c r="G34" s="20">
        <v>32</v>
      </c>
      <c r="H34" s="20"/>
      <c r="I34" s="21">
        <f t="shared" si="1"/>
        <v>6.8965517241379315</v>
      </c>
      <c r="J34" s="21"/>
    </row>
    <row r="35" spans="2:10" x14ac:dyDescent="0.25">
      <c r="B35" s="20">
        <v>33</v>
      </c>
      <c r="C35" s="20"/>
      <c r="D35" s="21">
        <f t="shared" si="0"/>
        <v>6.156716417910447</v>
      </c>
      <c r="E35" s="21"/>
      <c r="G35" s="20">
        <v>33</v>
      </c>
      <c r="H35" s="20"/>
      <c r="I35" s="21">
        <f t="shared" si="1"/>
        <v>7.112068965517242</v>
      </c>
      <c r="J35" s="21"/>
    </row>
    <row r="36" spans="2:10" x14ac:dyDescent="0.25">
      <c r="B36" s="20">
        <v>34</v>
      </c>
      <c r="C36" s="20"/>
      <c r="D36" s="21">
        <f t="shared" si="0"/>
        <v>6.3432835820895521</v>
      </c>
      <c r="E36" s="21"/>
      <c r="G36" s="20">
        <v>34</v>
      </c>
      <c r="H36" s="20"/>
      <c r="I36" s="21">
        <f t="shared" si="1"/>
        <v>7.3275862068965525</v>
      </c>
      <c r="J36" s="21"/>
    </row>
    <row r="37" spans="2:10" x14ac:dyDescent="0.25">
      <c r="B37" s="20">
        <v>35</v>
      </c>
      <c r="C37" s="20"/>
      <c r="D37" s="21">
        <f t="shared" si="0"/>
        <v>6.5298507462686564</v>
      </c>
      <c r="E37" s="21"/>
      <c r="G37" s="20">
        <v>35</v>
      </c>
      <c r="H37" s="20"/>
      <c r="I37" s="21">
        <f t="shared" si="1"/>
        <v>7.543103448275863</v>
      </c>
      <c r="J37" s="21"/>
    </row>
    <row r="38" spans="2:10" x14ac:dyDescent="0.25">
      <c r="B38" s="20">
        <v>36</v>
      </c>
      <c r="C38" s="20"/>
      <c r="D38" s="21">
        <f t="shared" si="0"/>
        <v>6.7164179104477606</v>
      </c>
      <c r="E38" s="21"/>
      <c r="G38" s="20">
        <v>36</v>
      </c>
      <c r="H38" s="20"/>
      <c r="I38" s="21">
        <f t="shared" si="1"/>
        <v>7.7586206896551726</v>
      </c>
      <c r="J38" s="21"/>
    </row>
    <row r="39" spans="2:10" x14ac:dyDescent="0.25">
      <c r="B39" s="20">
        <v>37</v>
      </c>
      <c r="C39" s="20"/>
      <c r="D39" s="21">
        <f t="shared" si="0"/>
        <v>6.9029850746268648</v>
      </c>
      <c r="E39" s="21"/>
      <c r="G39" s="20">
        <v>37</v>
      </c>
      <c r="H39" s="20"/>
      <c r="I39" s="21">
        <f t="shared" si="1"/>
        <v>7.9741379310344831</v>
      </c>
      <c r="J39" s="21"/>
    </row>
    <row r="40" spans="2:10" x14ac:dyDescent="0.25">
      <c r="B40" s="20">
        <v>38</v>
      </c>
      <c r="C40" s="20"/>
      <c r="D40" s="21">
        <f t="shared" si="0"/>
        <v>7.08955223880597</v>
      </c>
      <c r="E40" s="21"/>
      <c r="G40" s="20">
        <v>38</v>
      </c>
      <c r="H40" s="20"/>
      <c r="I40" s="21">
        <f t="shared" si="1"/>
        <v>8.1896551724137936</v>
      </c>
      <c r="J40" s="21"/>
    </row>
    <row r="41" spans="2:10" x14ac:dyDescent="0.25">
      <c r="B41" s="20">
        <v>39</v>
      </c>
      <c r="C41" s="20"/>
      <c r="D41" s="21">
        <f t="shared" si="0"/>
        <v>7.2761194029850742</v>
      </c>
      <c r="E41" s="21"/>
      <c r="G41" s="20">
        <v>39</v>
      </c>
      <c r="H41" s="20"/>
      <c r="I41" s="21">
        <f t="shared" si="1"/>
        <v>8.4051724137931032</v>
      </c>
      <c r="J41" s="21"/>
    </row>
    <row r="42" spans="2:10" x14ac:dyDescent="0.25">
      <c r="B42" s="20">
        <v>40</v>
      </c>
      <c r="C42" s="20"/>
      <c r="D42" s="21">
        <f t="shared" si="0"/>
        <v>7.4626865671641784</v>
      </c>
      <c r="E42" s="21"/>
      <c r="G42" s="20">
        <v>40</v>
      </c>
      <c r="H42" s="20"/>
      <c r="I42" s="21">
        <f t="shared" si="1"/>
        <v>8.6206896551724146</v>
      </c>
      <c r="J42" s="21"/>
    </row>
    <row r="43" spans="2:10" x14ac:dyDescent="0.25">
      <c r="B43" s="20">
        <v>41</v>
      </c>
      <c r="C43" s="20"/>
      <c r="D43" s="21">
        <f t="shared" si="0"/>
        <v>7.6492537313432836</v>
      </c>
      <c r="E43" s="21"/>
      <c r="G43" s="20">
        <v>41</v>
      </c>
      <c r="H43" s="20"/>
      <c r="I43" s="21">
        <f t="shared" si="1"/>
        <v>8.8362068965517242</v>
      </c>
      <c r="J43" s="21"/>
    </row>
    <row r="44" spans="2:10" x14ac:dyDescent="0.25">
      <c r="B44" s="20">
        <v>42</v>
      </c>
      <c r="C44" s="20"/>
      <c r="D44" s="21">
        <f t="shared" si="0"/>
        <v>7.8358208955223878</v>
      </c>
      <c r="E44" s="21"/>
      <c r="G44" s="20">
        <v>42</v>
      </c>
      <c r="H44" s="20"/>
      <c r="I44" s="21">
        <f t="shared" si="1"/>
        <v>9.0517241379310356</v>
      </c>
      <c r="J44" s="21"/>
    </row>
    <row r="45" spans="2:10" x14ac:dyDescent="0.25">
      <c r="B45" s="20">
        <v>43</v>
      </c>
      <c r="C45" s="20"/>
      <c r="D45" s="21">
        <f t="shared" si="0"/>
        <v>8.0223880597014929</v>
      </c>
      <c r="E45" s="21"/>
      <c r="G45" s="20">
        <v>43</v>
      </c>
      <c r="H45" s="20"/>
      <c r="I45" s="21">
        <f t="shared" si="1"/>
        <v>9.2672413793103452</v>
      </c>
      <c r="J45" s="21"/>
    </row>
    <row r="46" spans="2:10" x14ac:dyDescent="0.25">
      <c r="B46" s="20">
        <v>44</v>
      </c>
      <c r="C46" s="20"/>
      <c r="D46" s="21">
        <f t="shared" si="0"/>
        <v>8.2089552238805972</v>
      </c>
      <c r="E46" s="21"/>
      <c r="G46" s="20">
        <v>44</v>
      </c>
      <c r="H46" s="20"/>
      <c r="I46" s="21">
        <f t="shared" si="1"/>
        <v>9.4827586206896566</v>
      </c>
      <c r="J46" s="21"/>
    </row>
    <row r="47" spans="2:10" x14ac:dyDescent="0.25">
      <c r="B47" s="20">
        <v>45</v>
      </c>
      <c r="C47" s="20"/>
      <c r="D47" s="21">
        <f t="shared" si="0"/>
        <v>8.3955223880597014</v>
      </c>
      <c r="E47" s="21"/>
      <c r="G47" s="20">
        <v>45</v>
      </c>
      <c r="H47" s="20"/>
      <c r="I47" s="21">
        <f t="shared" si="1"/>
        <v>9.6982758620689662</v>
      </c>
      <c r="J47" s="21"/>
    </row>
  </sheetData>
  <mergeCells count="186">
    <mergeCell ref="B46:C46"/>
    <mergeCell ref="B47:C47"/>
    <mergeCell ref="D46:E46"/>
    <mergeCell ref="D47:E47"/>
    <mergeCell ref="G46:H46"/>
    <mergeCell ref="I46:J46"/>
    <mergeCell ref="G47:H47"/>
    <mergeCell ref="I47:J47"/>
    <mergeCell ref="G43:H43"/>
    <mergeCell ref="I43:J43"/>
    <mergeCell ref="G44:H44"/>
    <mergeCell ref="I44:J44"/>
    <mergeCell ref="G45:H45"/>
    <mergeCell ref="I45:J45"/>
    <mergeCell ref="G40:H40"/>
    <mergeCell ref="I40:J40"/>
    <mergeCell ref="G41:H41"/>
    <mergeCell ref="I41:J41"/>
    <mergeCell ref="G42:H42"/>
    <mergeCell ref="I42:J42"/>
    <mergeCell ref="G37:H37"/>
    <mergeCell ref="I37:J37"/>
    <mergeCell ref="G38:H38"/>
    <mergeCell ref="I38:J38"/>
    <mergeCell ref="G39:H39"/>
    <mergeCell ref="I39:J39"/>
    <mergeCell ref="G34:H34"/>
    <mergeCell ref="I34:J34"/>
    <mergeCell ref="G35:H35"/>
    <mergeCell ref="I35:J35"/>
    <mergeCell ref="G36:H36"/>
    <mergeCell ref="I36:J36"/>
    <mergeCell ref="G31:H31"/>
    <mergeCell ref="I31:J31"/>
    <mergeCell ref="G32:H32"/>
    <mergeCell ref="I32:J32"/>
    <mergeCell ref="G33:H33"/>
    <mergeCell ref="I33:J33"/>
    <mergeCell ref="G28:H28"/>
    <mergeCell ref="I28:J28"/>
    <mergeCell ref="G29:H29"/>
    <mergeCell ref="I29:J29"/>
    <mergeCell ref="G30:H30"/>
    <mergeCell ref="I30:J30"/>
    <mergeCell ref="G25:H25"/>
    <mergeCell ref="I25:J25"/>
    <mergeCell ref="G26:H26"/>
    <mergeCell ref="I26:J26"/>
    <mergeCell ref="G27:H27"/>
    <mergeCell ref="I27:J27"/>
    <mergeCell ref="G22:H22"/>
    <mergeCell ref="I22:J22"/>
    <mergeCell ref="G23:H23"/>
    <mergeCell ref="I23:J23"/>
    <mergeCell ref="G24:H24"/>
    <mergeCell ref="I24:J24"/>
    <mergeCell ref="G19:H19"/>
    <mergeCell ref="I19:J19"/>
    <mergeCell ref="G20:H20"/>
    <mergeCell ref="I20:J20"/>
    <mergeCell ref="G21:H21"/>
    <mergeCell ref="I21:J21"/>
    <mergeCell ref="G16:H16"/>
    <mergeCell ref="I16:J16"/>
    <mergeCell ref="G17:H17"/>
    <mergeCell ref="I17:J17"/>
    <mergeCell ref="G18:H18"/>
    <mergeCell ref="I18:J18"/>
    <mergeCell ref="G13:H13"/>
    <mergeCell ref="I13:J13"/>
    <mergeCell ref="G14:H14"/>
    <mergeCell ref="I14:J14"/>
    <mergeCell ref="G15:H15"/>
    <mergeCell ref="I15:J15"/>
    <mergeCell ref="G10:H10"/>
    <mergeCell ref="I10:J10"/>
    <mergeCell ref="G11:H11"/>
    <mergeCell ref="I11:J11"/>
    <mergeCell ref="G12:H12"/>
    <mergeCell ref="I12:J12"/>
    <mergeCell ref="G7:H7"/>
    <mergeCell ref="I7:J7"/>
    <mergeCell ref="G8:H8"/>
    <mergeCell ref="I8:J8"/>
    <mergeCell ref="G9:H9"/>
    <mergeCell ref="I9:J9"/>
    <mergeCell ref="B44:C44"/>
    <mergeCell ref="D44:E44"/>
    <mergeCell ref="B45:C45"/>
    <mergeCell ref="D45:E45"/>
    <mergeCell ref="G4:H4"/>
    <mergeCell ref="I4:J4"/>
    <mergeCell ref="G5:H5"/>
    <mergeCell ref="I5:J5"/>
    <mergeCell ref="G6:H6"/>
    <mergeCell ref="I6:J6"/>
    <mergeCell ref="B41:C41"/>
    <mergeCell ref="D41:E41"/>
    <mergeCell ref="B42:C42"/>
    <mergeCell ref="D42:E42"/>
    <mergeCell ref="B43:C43"/>
    <mergeCell ref="D43:E43"/>
    <mergeCell ref="B38:C38"/>
    <mergeCell ref="D38:E38"/>
    <mergeCell ref="B39:C39"/>
    <mergeCell ref="D39:E39"/>
    <mergeCell ref="B40:C40"/>
    <mergeCell ref="D40:E40"/>
    <mergeCell ref="B35:C35"/>
    <mergeCell ref="D35:E35"/>
    <mergeCell ref="B36:C36"/>
    <mergeCell ref="D36:E36"/>
    <mergeCell ref="B37:C37"/>
    <mergeCell ref="D37:E37"/>
    <mergeCell ref="B32:C32"/>
    <mergeCell ref="D32:E32"/>
    <mergeCell ref="B33:C33"/>
    <mergeCell ref="D33:E33"/>
    <mergeCell ref="B34:C34"/>
    <mergeCell ref="D34:E34"/>
    <mergeCell ref="B29:C29"/>
    <mergeCell ref="D29:E29"/>
    <mergeCell ref="B30:C30"/>
    <mergeCell ref="D30:E30"/>
    <mergeCell ref="B31:C31"/>
    <mergeCell ref="D31:E31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5:C5"/>
    <mergeCell ref="D5:E5"/>
    <mergeCell ref="B6:C6"/>
    <mergeCell ref="D6:E6"/>
    <mergeCell ref="B7:C7"/>
    <mergeCell ref="D7:E7"/>
    <mergeCell ref="B3:C3"/>
    <mergeCell ref="D3:E3"/>
    <mergeCell ref="G3:H3"/>
    <mergeCell ref="I3:J3"/>
    <mergeCell ref="B4:C4"/>
    <mergeCell ref="D4:E4"/>
    <mergeCell ref="B1:E1"/>
    <mergeCell ref="G1:J1"/>
    <mergeCell ref="B2:C2"/>
    <mergeCell ref="D2:E2"/>
    <mergeCell ref="G2:H2"/>
    <mergeCell ref="I2:J2"/>
  </mergeCells>
  <pageMargins left="0.7" right="0.7" top="0.75" bottom="0.75" header="0.3" footer="0.3"/>
  <pageSetup orientation="portrait" r:id="rId1"/>
  <headerFooter>
    <oddHeader>&amp;C&amp;"-,Bold"&amp;20West systems epoxy mixing tables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CFE7-8E14-4425-80AA-006DA1D427DA}">
  <dimension ref="A1:A2"/>
  <sheetViews>
    <sheetView workbookViewId="0">
      <selection activeCell="J15" sqref="J15"/>
    </sheetView>
  </sheetViews>
  <sheetFormatPr defaultRowHeight="15" x14ac:dyDescent="0.25"/>
  <sheetData>
    <row r="1" spans="1:1" x14ac:dyDescent="0.25">
      <c r="A1" s="19" t="s">
        <v>20</v>
      </c>
    </row>
    <row r="2" spans="1:1" x14ac:dyDescent="0.25">
      <c r="A2" s="19" t="s">
        <v>21</v>
      </c>
    </row>
  </sheetData>
  <hyperlinks>
    <hyperlink ref="A1" r:id="rId1" xr:uid="{00B4C45E-CFA7-442A-BBF1-F69EA11A407E}"/>
    <hyperlink ref="A2" r:id="rId2" xr:uid="{4CD380DB-4B52-49B5-BF21-67C4A454AD4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table</vt:lpstr>
      <vt:lpstr>resources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Nash</dc:creator>
  <cp:lastModifiedBy>William Nash</cp:lastModifiedBy>
  <cp:lastPrinted>2020-05-30T15:42:49Z</cp:lastPrinted>
  <dcterms:created xsi:type="dcterms:W3CDTF">2020-01-21T22:24:21Z</dcterms:created>
  <dcterms:modified xsi:type="dcterms:W3CDTF">2020-05-30T15:43:15Z</dcterms:modified>
</cp:coreProperties>
</file>